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010" tabRatio="681"/>
  </bookViews>
  <sheets>
    <sheet name="18-19 Budget Variances" sheetId="1" r:id="rId1"/>
    <sheet name="1 &amp; 5 Yr Trends" sheetId="4" r:id="rId2"/>
    <sheet name="Sunday Plate Per Family" sheetId="2" r:id="rId3"/>
  </sheets>
  <calcPr calcId="145621"/>
</workbook>
</file>

<file path=xl/calcChain.xml><?xml version="1.0" encoding="utf-8"?>
<calcChain xmlns="http://schemas.openxmlformats.org/spreadsheetml/2006/main">
  <c r="C13" i="2" l="1"/>
  <c r="C10" i="2" l="1"/>
  <c r="C9" i="2"/>
  <c r="K7" i="2"/>
  <c r="I7" i="2"/>
  <c r="G7" i="2"/>
  <c r="E7" i="2"/>
  <c r="C7" i="2"/>
  <c r="E24" i="1"/>
  <c r="E19" i="1"/>
  <c r="E20" i="1"/>
  <c r="E21" i="1"/>
  <c r="E22" i="1"/>
  <c r="E23" i="1"/>
  <c r="E25" i="1"/>
  <c r="E26" i="1"/>
  <c r="E18" i="1"/>
  <c r="E9" i="1"/>
  <c r="E10" i="1"/>
  <c r="E11" i="1"/>
  <c r="E12" i="1"/>
  <c r="E8" i="1"/>
</calcChain>
</file>

<file path=xl/sharedStrings.xml><?xml version="1.0" encoding="utf-8"?>
<sst xmlns="http://schemas.openxmlformats.org/spreadsheetml/2006/main" count="61" uniqueCount="41">
  <si>
    <t>Sunday Collection</t>
  </si>
  <si>
    <t>Charity and Stewardship Appeal</t>
  </si>
  <si>
    <t xml:space="preserve">Matching Funds </t>
  </si>
  <si>
    <t>G.I.F.T.</t>
  </si>
  <si>
    <t>Evangelization</t>
  </si>
  <si>
    <t>Teachers/Substitutes</t>
  </si>
  <si>
    <t>Para Professional</t>
  </si>
  <si>
    <t>School - Diocese Lay Retirement</t>
  </si>
  <si>
    <t>School Employee Health Insurance</t>
  </si>
  <si>
    <t>Bulletins/ Other Printing</t>
  </si>
  <si>
    <t>Bank/Credit Card/ NSF Fees</t>
  </si>
  <si>
    <t>Budget Shortage</t>
  </si>
  <si>
    <t>Reduction from PY Actual</t>
  </si>
  <si>
    <t>Budget Overage</t>
  </si>
  <si>
    <t>Increase from PY Actual</t>
  </si>
  <si>
    <t>K-8 &amp; Out of Parish Tuition and Fees</t>
  </si>
  <si>
    <t>Difference</t>
  </si>
  <si>
    <t>Parish Assessment</t>
  </si>
  <si>
    <t>Jul '18 - Jun 19</t>
  </si>
  <si>
    <t>Jul '17 - Jun '18</t>
  </si>
  <si>
    <t>Jul '16 - Jun 17</t>
  </si>
  <si>
    <t>Jul '15 - Jun 16</t>
  </si>
  <si>
    <t>Jul '14 - Jun 15</t>
  </si>
  <si>
    <t>Sunday &amp; Holy Day Collections</t>
  </si>
  <si>
    <t>Families</t>
  </si>
  <si>
    <t>Collections/Family</t>
  </si>
  <si>
    <t>5 year Family Growth</t>
  </si>
  <si>
    <t>5 year Collection Growth</t>
  </si>
  <si>
    <t>1 Year Trend</t>
  </si>
  <si>
    <t>Percentage</t>
  </si>
  <si>
    <t>5 year Trend</t>
  </si>
  <si>
    <t>Notable Income Trends</t>
  </si>
  <si>
    <t>Notable Expense Trends</t>
  </si>
  <si>
    <t>Pius X Assessment</t>
  </si>
  <si>
    <t>Expense Budget Overage (Rounded)</t>
  </si>
  <si>
    <t>Income Budget Shortage (Rounded)</t>
  </si>
  <si>
    <t>Payroll Taxes</t>
  </si>
  <si>
    <t>NORTH AMERICAN MARTYRS</t>
  </si>
  <si>
    <t>2018-2019 Unfavorable Budget Variances</t>
  </si>
  <si>
    <t>Notable One Year and Five Year Trends</t>
  </si>
  <si>
    <t>Sunday Collections by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</si>
</sst>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19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44" fontId="0" fillId="0" borderId="0" xfId="0" applyNumberFormat="1"/>
    <xf numFmtId="44" fontId="3" fillId="0" borderId="0" xfId="0" applyNumberFormat="1" applyFont="1"/>
    <xf numFmtId="44" fontId="0" fillId="0" borderId="0" xfId="0" applyNumberFormat="1" applyFill="1" applyBorder="1"/>
    <xf numFmtId="44" fontId="5" fillId="0" borderId="0" xfId="0" applyNumberFormat="1" applyFont="1"/>
    <xf numFmtId="41" fontId="5" fillId="0" borderId="1" xfId="0" applyNumberFormat="1" applyFont="1" applyBorder="1"/>
    <xf numFmtId="41" fontId="5" fillId="0" borderId="0" xfId="0" applyNumberFormat="1" applyFont="1"/>
    <xf numFmtId="0" fontId="6" fillId="0" borderId="0" xfId="0" applyFont="1"/>
    <xf numFmtId="10" fontId="0" fillId="0" borderId="0" xfId="0" applyNumberFormat="1"/>
    <xf numFmtId="10" fontId="2" fillId="0" borderId="0" xfId="0" applyNumberFormat="1" applyFont="1"/>
    <xf numFmtId="44" fontId="2" fillId="0" borderId="0" xfId="0" applyNumberFormat="1" applyFont="1"/>
    <xf numFmtId="0" fontId="0" fillId="0" borderId="0" xfId="0" applyFill="1"/>
    <xf numFmtId="0" fontId="7" fillId="0" borderId="0" xfId="0" applyFont="1"/>
    <xf numFmtId="43" fontId="0" fillId="0" borderId="0" xfId="0" applyNumberFormat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10" sqref="C10"/>
    </sheetView>
  </sheetViews>
  <sheetFormatPr defaultRowHeight="15" x14ac:dyDescent="0.25"/>
  <cols>
    <col min="2" max="2" width="36.5703125" customWidth="1"/>
    <col min="3" max="3" width="16" style="1" customWidth="1"/>
    <col min="4" max="4" width="25.28515625" style="1" customWidth="1"/>
    <col min="5" max="5" width="14.140625" customWidth="1"/>
    <col min="6" max="6" width="34.5703125" customWidth="1"/>
  </cols>
  <sheetData>
    <row r="1" spans="1:5" x14ac:dyDescent="0.25">
      <c r="A1" s="3" t="s">
        <v>37</v>
      </c>
    </row>
    <row r="2" spans="1:5" x14ac:dyDescent="0.25">
      <c r="A2" s="3" t="s">
        <v>38</v>
      </c>
    </row>
    <row r="5" spans="1:5" x14ac:dyDescent="0.25">
      <c r="B5" s="3" t="s">
        <v>35</v>
      </c>
    </row>
    <row r="7" spans="1:5" x14ac:dyDescent="0.25">
      <c r="C7" s="2" t="s">
        <v>11</v>
      </c>
      <c r="D7" s="2" t="s">
        <v>12</v>
      </c>
      <c r="E7" s="3" t="s">
        <v>16</v>
      </c>
    </row>
    <row r="8" spans="1:5" x14ac:dyDescent="0.25">
      <c r="B8" t="s">
        <v>0</v>
      </c>
      <c r="C8" s="1">
        <v>-22000</v>
      </c>
      <c r="D8" s="1">
        <v>-13500</v>
      </c>
      <c r="E8" s="1">
        <f>C8-D8</f>
        <v>-8500</v>
      </c>
    </row>
    <row r="9" spans="1:5" x14ac:dyDescent="0.25">
      <c r="B9" t="s">
        <v>1</v>
      </c>
      <c r="C9" s="1">
        <v>-11000</v>
      </c>
      <c r="D9" s="1">
        <v>0</v>
      </c>
      <c r="E9" s="1">
        <f t="shared" ref="E9:E12" si="0">C9-D9</f>
        <v>-11000</v>
      </c>
    </row>
    <row r="10" spans="1:5" x14ac:dyDescent="0.25">
      <c r="B10" t="s">
        <v>2</v>
      </c>
      <c r="C10" s="1">
        <v>-20000</v>
      </c>
      <c r="D10" s="1">
        <v>-20500</v>
      </c>
      <c r="E10" s="1">
        <f t="shared" si="0"/>
        <v>500</v>
      </c>
    </row>
    <row r="11" spans="1:5" x14ac:dyDescent="0.25">
      <c r="B11" t="s">
        <v>3</v>
      </c>
      <c r="C11" s="1">
        <v>-10000</v>
      </c>
      <c r="D11" s="1">
        <v>-7500</v>
      </c>
      <c r="E11" s="1">
        <f t="shared" si="0"/>
        <v>-2500</v>
      </c>
    </row>
    <row r="12" spans="1:5" x14ac:dyDescent="0.25">
      <c r="B12" t="s">
        <v>15</v>
      </c>
      <c r="C12" s="1">
        <v>-11000</v>
      </c>
      <c r="D12" s="1">
        <v>5000</v>
      </c>
      <c r="E12" s="1">
        <f t="shared" si="0"/>
        <v>-16000</v>
      </c>
    </row>
    <row r="15" spans="1:5" x14ac:dyDescent="0.25">
      <c r="B15" s="3" t="s">
        <v>34</v>
      </c>
    </row>
    <row r="17" spans="2:6" x14ac:dyDescent="0.25">
      <c r="C17" s="2" t="s">
        <v>13</v>
      </c>
      <c r="D17" s="2" t="s">
        <v>14</v>
      </c>
      <c r="E17" s="3" t="s">
        <v>16</v>
      </c>
    </row>
    <row r="18" spans="2:6" x14ac:dyDescent="0.25">
      <c r="B18" t="s">
        <v>4</v>
      </c>
      <c r="C18" s="1">
        <v>23500</v>
      </c>
      <c r="D18" s="1">
        <v>23500</v>
      </c>
      <c r="E18" s="1">
        <f>C18-D18</f>
        <v>0</v>
      </c>
    </row>
    <row r="19" spans="2:6" x14ac:dyDescent="0.25">
      <c r="B19" t="s">
        <v>36</v>
      </c>
      <c r="C19" s="1">
        <v>6000</v>
      </c>
      <c r="D19" s="1">
        <v>9000</v>
      </c>
      <c r="E19" s="1">
        <f t="shared" ref="E19:E26" si="1">C19-D19</f>
        <v>-3000</v>
      </c>
      <c r="F19" s="16"/>
    </row>
    <row r="20" spans="2:6" x14ac:dyDescent="0.25">
      <c r="B20" t="s">
        <v>5</v>
      </c>
      <c r="C20" s="1">
        <v>10000</v>
      </c>
      <c r="D20" s="1">
        <v>-16000</v>
      </c>
      <c r="E20" s="1">
        <f t="shared" si="1"/>
        <v>26000</v>
      </c>
    </row>
    <row r="21" spans="2:6" x14ac:dyDescent="0.25">
      <c r="B21" t="s">
        <v>6</v>
      </c>
      <c r="C21" s="1">
        <v>8000</v>
      </c>
      <c r="D21" s="1">
        <v>18500</v>
      </c>
      <c r="E21" s="1">
        <f t="shared" si="1"/>
        <v>-10500</v>
      </c>
    </row>
    <row r="22" spans="2:6" x14ac:dyDescent="0.25">
      <c r="B22" t="s">
        <v>7</v>
      </c>
      <c r="C22" s="1">
        <v>28000</v>
      </c>
      <c r="D22" s="1">
        <v>27500</v>
      </c>
      <c r="E22" s="1">
        <f t="shared" si="1"/>
        <v>500</v>
      </c>
    </row>
    <row r="23" spans="2:6" x14ac:dyDescent="0.25">
      <c r="B23" t="s">
        <v>8</v>
      </c>
      <c r="C23" s="1">
        <v>12000</v>
      </c>
      <c r="D23" s="1">
        <v>16500</v>
      </c>
      <c r="E23" s="1">
        <f t="shared" si="1"/>
        <v>-4500</v>
      </c>
    </row>
    <row r="24" spans="2:6" x14ac:dyDescent="0.25">
      <c r="B24" t="s">
        <v>17</v>
      </c>
      <c r="C24" s="1">
        <v>15000</v>
      </c>
      <c r="D24" s="1">
        <v>18500</v>
      </c>
      <c r="E24" s="1">
        <f t="shared" si="1"/>
        <v>-3500</v>
      </c>
    </row>
    <row r="25" spans="2:6" x14ac:dyDescent="0.25">
      <c r="B25" t="s">
        <v>9</v>
      </c>
      <c r="C25" s="1">
        <v>7500</v>
      </c>
      <c r="D25" s="1">
        <v>5000</v>
      </c>
      <c r="E25" s="1">
        <f t="shared" si="1"/>
        <v>2500</v>
      </c>
    </row>
    <row r="26" spans="2:6" x14ac:dyDescent="0.25">
      <c r="B26" t="s">
        <v>10</v>
      </c>
      <c r="C26" s="1">
        <v>6000</v>
      </c>
      <c r="D26" s="1">
        <v>6000</v>
      </c>
      <c r="E26" s="1">
        <f t="shared" si="1"/>
        <v>0</v>
      </c>
      <c r="F26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17" sqref="C17"/>
    </sheetView>
  </sheetViews>
  <sheetFormatPr defaultRowHeight="15" x14ac:dyDescent="0.25"/>
  <cols>
    <col min="2" max="2" width="36" customWidth="1"/>
    <col min="3" max="3" width="13.85546875" style="6" customWidth="1"/>
    <col min="4" max="4" width="11" style="13" bestFit="1" customWidth="1"/>
    <col min="5" max="5" width="2.28515625" customWidth="1"/>
    <col min="6" max="6" width="14" style="6" customWidth="1"/>
    <col min="7" max="7" width="11" style="13" bestFit="1" customWidth="1"/>
  </cols>
  <sheetData>
    <row r="1" spans="1:7" x14ac:dyDescent="0.25">
      <c r="A1" s="17" t="s">
        <v>37</v>
      </c>
    </row>
    <row r="2" spans="1:7" x14ac:dyDescent="0.25">
      <c r="A2" s="17" t="s">
        <v>39</v>
      </c>
    </row>
    <row r="3" spans="1:7" x14ac:dyDescent="0.25">
      <c r="A3" s="17"/>
    </row>
    <row r="4" spans="1:7" x14ac:dyDescent="0.25">
      <c r="B4" s="3" t="s">
        <v>31</v>
      </c>
    </row>
    <row r="5" spans="1:7" x14ac:dyDescent="0.25">
      <c r="C5" s="15" t="s">
        <v>28</v>
      </c>
      <c r="D5" s="14" t="s">
        <v>29</v>
      </c>
      <c r="E5" s="3"/>
      <c r="F5" s="15" t="s">
        <v>30</v>
      </c>
      <c r="G5" s="14" t="s">
        <v>29</v>
      </c>
    </row>
    <row r="6" spans="1:7" x14ac:dyDescent="0.25">
      <c r="B6" t="s">
        <v>0</v>
      </c>
      <c r="C6" s="6">
        <v>-13431.420000000158</v>
      </c>
      <c r="D6" s="13">
        <v>-1.0465107635926993E-2</v>
      </c>
      <c r="F6" s="6">
        <v>24.169999999925494</v>
      </c>
      <c r="G6" s="13">
        <v>1.9031611901012195E-5</v>
      </c>
    </row>
    <row r="7" spans="1:7" x14ac:dyDescent="0.25">
      <c r="B7" t="s">
        <v>1</v>
      </c>
      <c r="C7" s="6">
        <v>420.47999999999593</v>
      </c>
      <c r="D7" s="13">
        <v>4.9196669677497385E-3</v>
      </c>
      <c r="F7" s="6">
        <v>-879.95000000001164</v>
      </c>
      <c r="G7" s="13">
        <v>-1.0141221070091131E-2</v>
      </c>
    </row>
    <row r="8" spans="1:7" x14ac:dyDescent="0.25">
      <c r="B8" t="s">
        <v>2</v>
      </c>
      <c r="C8" s="6">
        <v>-20795</v>
      </c>
      <c r="D8" s="13">
        <v>-0.51162504613113546</v>
      </c>
      <c r="F8" s="6">
        <v>-17335</v>
      </c>
      <c r="G8" s="13">
        <v>-0.46618260051095872</v>
      </c>
    </row>
    <row r="9" spans="1:7" x14ac:dyDescent="0.25">
      <c r="B9" t="s">
        <v>3</v>
      </c>
      <c r="C9" s="6">
        <v>-7561.6399999999994</v>
      </c>
      <c r="D9" s="13">
        <v>-9.179631804216154E-2</v>
      </c>
      <c r="F9" s="6">
        <v>27344.630000000005</v>
      </c>
      <c r="G9" s="13">
        <v>0.57606644835745646</v>
      </c>
    </row>
    <row r="10" spans="1:7" x14ac:dyDescent="0.25">
      <c r="B10" t="s">
        <v>15</v>
      </c>
      <c r="C10" s="6">
        <v>5374.3499999999767</v>
      </c>
      <c r="D10" s="13">
        <v>1.3243298240796314E-2</v>
      </c>
      <c r="F10" s="6">
        <v>94565.38</v>
      </c>
      <c r="G10" s="13">
        <v>0.29866629525002014</v>
      </c>
    </row>
    <row r="13" spans="1:7" x14ac:dyDescent="0.25">
      <c r="B13" s="3" t="s">
        <v>32</v>
      </c>
      <c r="C13" s="15" t="s">
        <v>28</v>
      </c>
      <c r="D13" s="14" t="s">
        <v>29</v>
      </c>
      <c r="E13" s="3"/>
      <c r="F13" s="15" t="s">
        <v>30</v>
      </c>
      <c r="G13" s="14" t="s">
        <v>29</v>
      </c>
    </row>
    <row r="15" spans="1:7" x14ac:dyDescent="0.25">
      <c r="B15" t="s">
        <v>33</v>
      </c>
      <c r="C15" s="6">
        <v>5796</v>
      </c>
      <c r="D15" s="13">
        <v>1.9986758255400149E-2</v>
      </c>
      <c r="F15" s="6">
        <v>55524</v>
      </c>
      <c r="G15" s="13">
        <v>0.23109579462591151</v>
      </c>
    </row>
    <row r="16" spans="1:7" x14ac:dyDescent="0.25">
      <c r="B16" t="s">
        <v>5</v>
      </c>
      <c r="C16" s="6">
        <v>-15843.399999999907</v>
      </c>
      <c r="D16" s="13">
        <v>-1.6093661914617259E-2</v>
      </c>
      <c r="F16" s="6">
        <v>9468.2199999999721</v>
      </c>
      <c r="G16" s="13">
        <v>9.871592622892918E-3</v>
      </c>
    </row>
    <row r="17" spans="2:7" x14ac:dyDescent="0.25">
      <c r="B17" t="s">
        <v>6</v>
      </c>
      <c r="C17" s="6">
        <v>18501.64</v>
      </c>
      <c r="D17" s="13">
        <v>0.31157025572766928</v>
      </c>
      <c r="F17" s="6">
        <v>12237.559999999998</v>
      </c>
      <c r="G17" s="13">
        <v>0.18641745117752792</v>
      </c>
    </row>
    <row r="18" spans="2:7" x14ac:dyDescent="0.25">
      <c r="B18" t="s">
        <v>7</v>
      </c>
      <c r="C18" s="6">
        <v>27574.75</v>
      </c>
      <c r="D18" s="13">
        <v>0.48910314431875163</v>
      </c>
      <c r="F18" s="6">
        <v>27557.22</v>
      </c>
      <c r="G18" s="13">
        <v>0.48864027270154542</v>
      </c>
    </row>
    <row r="19" spans="2:7" x14ac:dyDescent="0.25">
      <c r="B19" t="s">
        <v>8</v>
      </c>
      <c r="C19" s="6">
        <v>16608.14</v>
      </c>
      <c r="D19" s="13">
        <v>0.37250343163202138</v>
      </c>
      <c r="F19" s="6">
        <v>12067.39</v>
      </c>
      <c r="G19" s="13">
        <v>0.24564186544993025</v>
      </c>
    </row>
    <row r="20" spans="2:7" x14ac:dyDescent="0.25">
      <c r="B20" t="s">
        <v>17</v>
      </c>
      <c r="C20" s="6">
        <v>18752</v>
      </c>
      <c r="D20" s="13">
        <v>0.1972067979135117</v>
      </c>
      <c r="F20" s="6">
        <v>81125</v>
      </c>
      <c r="G20" s="13">
        <v>2.4797493504508634</v>
      </c>
    </row>
    <row r="21" spans="2:7" x14ac:dyDescent="0.25">
      <c r="B21" t="s">
        <v>9</v>
      </c>
      <c r="C21" s="6">
        <v>5261.69</v>
      </c>
      <c r="D21" s="13">
        <v>0.7683419220777703</v>
      </c>
      <c r="F21" s="6">
        <v>8088.8599999999988</v>
      </c>
      <c r="G21" s="13">
        <v>2.0116838351231299</v>
      </c>
    </row>
    <row r="22" spans="2:7" x14ac:dyDescent="0.25">
      <c r="B22" t="s">
        <v>10</v>
      </c>
      <c r="C22" s="6">
        <v>6106.2800000000007</v>
      </c>
      <c r="D22" s="13">
        <v>0.78424794764042871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3" sqref="C13"/>
    </sheetView>
  </sheetViews>
  <sheetFormatPr defaultRowHeight="15" x14ac:dyDescent="0.25"/>
  <cols>
    <col min="1" max="1" width="31.5703125" customWidth="1"/>
    <col min="2" max="2" width="2.5703125" customWidth="1"/>
    <col min="3" max="3" width="17.5703125" bestFit="1" customWidth="1"/>
    <col min="4" max="4" width="3.140625" customWidth="1"/>
    <col min="5" max="5" width="17.5703125" bestFit="1" customWidth="1"/>
    <col min="6" max="6" width="2.140625" customWidth="1"/>
    <col min="7" max="7" width="17.5703125" bestFit="1" customWidth="1"/>
    <col min="8" max="8" width="2" customWidth="1"/>
    <col min="9" max="9" width="17.5703125" bestFit="1" customWidth="1"/>
    <col min="10" max="10" width="2.140625" customWidth="1"/>
    <col min="11" max="11" width="17.5703125" bestFit="1" customWidth="1"/>
  </cols>
  <sheetData>
    <row r="1" spans="1:11" x14ac:dyDescent="0.25">
      <c r="A1" s="17" t="s">
        <v>37</v>
      </c>
    </row>
    <row r="2" spans="1:11" x14ac:dyDescent="0.25">
      <c r="A2" s="17" t="s">
        <v>40</v>
      </c>
    </row>
    <row r="3" spans="1:11" x14ac:dyDescent="0.25">
      <c r="A3" s="17"/>
    </row>
    <row r="4" spans="1:11" x14ac:dyDescent="0.25">
      <c r="C4" s="4" t="s">
        <v>18</v>
      </c>
      <c r="D4" s="4"/>
      <c r="E4" s="4" t="s">
        <v>19</v>
      </c>
      <c r="F4" s="4"/>
      <c r="G4" s="4" t="s">
        <v>20</v>
      </c>
      <c r="H4" s="4"/>
      <c r="I4" s="4" t="s">
        <v>21</v>
      </c>
      <c r="J4" s="4"/>
      <c r="K4" s="4" t="s">
        <v>22</v>
      </c>
    </row>
    <row r="5" spans="1:11" ht="15.75" x14ac:dyDescent="0.25">
      <c r="A5" s="12" t="s">
        <v>23</v>
      </c>
      <c r="C5" s="7">
        <v>1270016.44</v>
      </c>
      <c r="D5" s="8"/>
      <c r="E5" s="7">
        <v>1283447.8600000001</v>
      </c>
      <c r="F5" s="7"/>
      <c r="G5" s="7">
        <v>1252778.8700000001</v>
      </c>
      <c r="H5" s="6"/>
      <c r="I5" s="7">
        <v>1261606.92</v>
      </c>
      <c r="J5" s="6"/>
      <c r="K5" s="7">
        <v>1269992.27</v>
      </c>
    </row>
    <row r="6" spans="1:11" ht="15.75" x14ac:dyDescent="0.25">
      <c r="A6" s="12" t="s">
        <v>24</v>
      </c>
      <c r="C6" s="10">
        <v>1466</v>
      </c>
      <c r="D6" s="11"/>
      <c r="E6" s="10">
        <v>1456</v>
      </c>
      <c r="F6" s="11"/>
      <c r="G6" s="10">
        <v>1443</v>
      </c>
      <c r="H6" s="11"/>
      <c r="I6" s="10">
        <v>1432</v>
      </c>
      <c r="J6" s="11"/>
      <c r="K6" s="10">
        <v>1443</v>
      </c>
    </row>
    <row r="7" spans="1:11" ht="15.75" x14ac:dyDescent="0.25">
      <c r="A7" s="12" t="s">
        <v>25</v>
      </c>
      <c r="B7" s="5"/>
      <c r="C7" s="9">
        <f>C5/C6</f>
        <v>866.31407912687587</v>
      </c>
      <c r="D7" s="9"/>
      <c r="E7" s="9">
        <f>E5/E6</f>
        <v>881.48891483516491</v>
      </c>
      <c r="F7" s="9"/>
      <c r="G7" s="9">
        <f>G5/G6</f>
        <v>868.17662508662511</v>
      </c>
      <c r="H7" s="9"/>
      <c r="I7" s="9">
        <f>I5/I6</f>
        <v>881.01041899441339</v>
      </c>
      <c r="J7" s="9"/>
      <c r="K7" s="9">
        <f>K5/K6</f>
        <v>880.10552321552325</v>
      </c>
    </row>
    <row r="9" spans="1:11" ht="15.75" x14ac:dyDescent="0.25">
      <c r="A9" s="12" t="s">
        <v>26</v>
      </c>
      <c r="C9" s="13">
        <f>(C6-K6)/K6</f>
        <v>1.5939015939015939E-2</v>
      </c>
    </row>
    <row r="10" spans="1:11" ht="15.75" x14ac:dyDescent="0.25">
      <c r="A10" s="12" t="s">
        <v>27</v>
      </c>
      <c r="C10" s="13">
        <f>(C5-K5)/K5</f>
        <v>1.9031611901012195E-5</v>
      </c>
    </row>
    <row r="13" spans="1:11" x14ac:dyDescent="0.25">
      <c r="C13" s="18">
        <f>400000/C6/52</f>
        <v>5.2471403085318498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18-19 Budget Variances</vt:lpstr>
      <vt:lpstr>1 &amp; 5 Yr Trends</vt:lpstr>
      <vt:lpstr>Sunday Plate Per Family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Cech</dc:creator>
  <cp:lastModifiedBy>Kyle Cech</cp:lastModifiedBy>
  <dcterms:created xsi:type="dcterms:W3CDTF">2019-08-04T22:00:17Z</dcterms:created>
  <dcterms:modified xsi:type="dcterms:W3CDTF">2019-08-13T01:46:33Z</dcterms:modified>
</cp:coreProperties>
</file>